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4E86B02-BB91-4104-ADCD-2AA33CE3A43E}" xr6:coauthVersionLast="47" xr6:coauthVersionMax="47" xr10:uidLastSave="{00000000-0000-0000-0000-000000000000}"/>
  <workbookProtection workbookAlgorithmName="SHA-512" workbookHashValue="4+mweyiFMB3l8B4wbGsRuVt3nr501BXQaqLxRuZZ3kck+v3EdUiLtg7cA5mHOnu1GP02bN2VXM1xBORKL4L/MA==" workbookSaltValue="dCiQzTtmk+dj3UvSWa1xZA==" workbookSpinCount="100000" lockStructure="1"/>
  <bookViews>
    <workbookView xWindow="-120" yWindow="-120" windowWidth="29040" windowHeight="15720" xr2:uid="{00000000-000D-0000-FFFF-FFFF00000000}"/>
  </bookViews>
  <sheets>
    <sheet name="計畫書" sheetId="1" r:id="rId1"/>
    <sheet name="ref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D10" i="1" l="1"/>
  <c r="D11" i="1"/>
  <c r="D12" i="1"/>
  <c r="D13" i="1"/>
  <c r="D14" i="1"/>
  <c r="D15" i="1"/>
  <c r="D16" i="1"/>
  <c r="D17" i="1"/>
  <c r="D18" i="1"/>
  <c r="D19" i="1"/>
  <c r="M33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R10" i="1"/>
  <c r="Q10" i="1"/>
  <c r="P10" i="1"/>
  <c r="N11" i="1"/>
  <c r="N12" i="1"/>
  <c r="N13" i="1"/>
  <c r="N14" i="1"/>
  <c r="N15" i="1"/>
  <c r="N16" i="1"/>
  <c r="N17" i="1"/>
  <c r="N18" i="1"/>
  <c r="N19" i="1"/>
  <c r="N10" i="1"/>
  <c r="E22" i="1" l="1"/>
  <c r="E21" i="1"/>
  <c r="F21" i="1" s="1"/>
  <c r="H21" i="1" s="1"/>
  <c r="N21" i="1"/>
  <c r="I22" i="1"/>
  <c r="I21" i="1"/>
  <c r="N22" i="1"/>
  <c r="J21" i="1" l="1"/>
  <c r="O21" i="1" s="1"/>
  <c r="R21" i="1" s="1"/>
  <c r="M21" i="1" l="1"/>
  <c r="F22" i="1"/>
  <c r="H22" i="1" s="1"/>
  <c r="J22" i="1" l="1"/>
  <c r="M22" i="1" s="1"/>
  <c r="O22" i="1" l="1"/>
  <c r="O33" i="1" s="1"/>
  <c r="R22" i="1" l="1"/>
</calcChain>
</file>

<file path=xl/sharedStrings.xml><?xml version="1.0" encoding="utf-8"?>
<sst xmlns="http://schemas.openxmlformats.org/spreadsheetml/2006/main" count="105" uniqueCount="61">
  <si>
    <t>統一編號</t>
  </si>
  <si>
    <t>二、規劃履行義務資訊</t>
    <phoneticPr fontId="1" type="noConversion"/>
  </si>
  <si>
    <t>3年</t>
    <phoneticPr fontId="1" type="noConversion"/>
  </si>
  <si>
    <t>4年</t>
    <phoneticPr fontId="1" type="noConversion"/>
  </si>
  <si>
    <t>5年</t>
    <phoneticPr fontId="1" type="noConversion"/>
  </si>
  <si>
    <t>完成期程</t>
    <phoneticPr fontId="1" type="noConversion"/>
  </si>
  <si>
    <t>瓩</t>
  </si>
  <si>
    <t>更正/異動</t>
    <phoneticPr fontId="1" type="noConversion"/>
  </si>
  <si>
    <t>既設扣減</t>
    <phoneticPr fontId="1" type="noConversion"/>
  </si>
  <si>
    <t>通知年</t>
    <phoneticPr fontId="1" type="noConversion"/>
  </si>
  <si>
    <t>有更正</t>
    <phoneticPr fontId="1" type="noConversion"/>
  </si>
  <si>
    <t>有異動</t>
    <phoneticPr fontId="1" type="noConversion"/>
  </si>
  <si>
    <t>通知
年度</t>
    <phoneticPr fontId="1" type="noConversion"/>
  </si>
  <si>
    <t>規劃
期程</t>
    <phoneticPr fontId="1" type="noConversion"/>
  </si>
  <si>
    <t>完成
年度</t>
    <phoneticPr fontId="1" type="noConversion"/>
  </si>
  <si>
    <t>用戶電號</t>
    <phoneticPr fontId="1" type="noConversion"/>
  </si>
  <si>
    <t>聯絡地址</t>
    <phoneticPr fontId="1" type="noConversion"/>
  </si>
  <si>
    <t>用戶名稱</t>
    <phoneticPr fontId="1" type="noConversion"/>
  </si>
  <si>
    <t>一、再生能源義務用戶基本資料</t>
    <phoneticPr fontId="1" type="noConversion"/>
  </si>
  <si>
    <t>3年期程</t>
  </si>
  <si>
    <t>4年期程</t>
  </si>
  <si>
    <t>5年期程</t>
  </si>
  <si>
    <t>聯絡電話</t>
    <phoneticPr fontId="1" type="noConversion"/>
  </si>
  <si>
    <t>聯絡電子信箱</t>
    <phoneticPr fontId="1" type="noConversion"/>
  </si>
  <si>
    <t>申報人
簽名或蓋章</t>
    <phoneticPr fontId="1" type="noConversion"/>
  </si>
  <si>
    <t>規劃履行義務裝置容量合計：</t>
    <phoneticPr fontId="1" type="noConversion"/>
  </si>
  <si>
    <t>預計履行義務裝置容量</t>
    <phoneticPr fontId="1" type="noConversion"/>
  </si>
  <si>
    <t>瓩</t>
    <phoneticPr fontId="1" type="noConversion"/>
  </si>
  <si>
    <t>（設置容量以義務裝置容量乘以最小供電時數2小時計算之）</t>
    <phoneticPr fontId="1" type="noConversion"/>
  </si>
  <si>
    <t>度(kWh)</t>
    <phoneticPr fontId="1" type="noConversion"/>
  </si>
  <si>
    <t>（三）設置儲能設備：</t>
    <phoneticPr fontId="1" type="noConversion"/>
  </si>
  <si>
    <t>（二）購買再生能源電力及憑證：</t>
    <phoneticPr fontId="1" type="noConversion"/>
  </si>
  <si>
    <t>再生能源類別：</t>
    <phoneticPr fontId="1" type="noConversion"/>
  </si>
  <si>
    <t>有無
更正/異動</t>
    <phoneticPr fontId="1" type="noConversion"/>
  </si>
  <si>
    <t>更正/異動後裝置容量</t>
    <phoneticPr fontId="1" type="noConversion"/>
  </si>
  <si>
    <t>通知義務
裝置容量</t>
    <phoneticPr fontId="1" type="noConversion"/>
  </si>
  <si>
    <t>既設扣減
裝置容量</t>
    <phoneticPr fontId="1" type="noConversion"/>
  </si>
  <si>
    <t>試算履行義務裝置容量</t>
    <phoneticPr fontId="1" type="noConversion"/>
  </si>
  <si>
    <t>預計設置裝置容量</t>
    <phoneticPr fontId="1" type="noConversion"/>
  </si>
  <si>
    <t>有</t>
    <phoneticPr fontId="1" type="noConversion"/>
  </si>
  <si>
    <t>無</t>
    <phoneticPr fontId="1" type="noConversion"/>
  </si>
  <si>
    <t>應履行義務
裝置容量</t>
    <phoneticPr fontId="1" type="noConversion"/>
  </si>
  <si>
    <t>（</t>
    <phoneticPr fontId="1" type="noConversion"/>
  </si>
  <si>
    <t>）</t>
    <phoneticPr fontId="1" type="noConversion"/>
  </si>
  <si>
    <t>厭氧消化設備）</t>
    <phoneticPr fontId="1" type="noConversion"/>
  </si>
  <si>
    <t>有無既
設扣減</t>
    <phoneticPr fontId="1" type="noConversion"/>
  </si>
  <si>
    <t>有更正及異動</t>
    <phoneticPr fontId="1" type="noConversion"/>
  </si>
  <si>
    <t>各年度應履行合計</t>
    <phoneticPr fontId="1" type="noConversion"/>
  </si>
  <si>
    <t>儲能設置容量</t>
    <phoneticPr fontId="1" type="noConversion"/>
  </si>
  <si>
    <t>（一）設置再生能源發電設備（可複選）：</t>
    <phoneticPr fontId="1" type="noConversion"/>
  </si>
  <si>
    <t>再生能源義務用戶義務執行計畫書提醒事項</t>
  </si>
  <si>
    <t>一、再生能源義務用戶基本資料：</t>
  </si>
  <si>
    <t>2、統一編號：請填總公司統一編號。</t>
  </si>
  <si>
    <t>二、規劃履行義務資訊：</t>
  </si>
  <si>
    <t>代表電號</t>
  </si>
  <si>
    <t>請以發函方式申報並檢附義務執行計畫書，寄至能源署 台北市中山區復興北路2號12樓</t>
    <phoneticPr fontId="1" type="noConversion"/>
  </si>
  <si>
    <t>1、用戶名稱：經合併之再生能源義務用戶請填代表戶名稱。</t>
    <phoneticPr fontId="1" type="noConversion"/>
  </si>
  <si>
    <t>3、代表電號：經合併之再生能源義務用戶請填代表電號。</t>
    <phoneticPr fontId="1" type="noConversion"/>
  </si>
  <si>
    <t>4、請義務用戶一併檢附第一次通知函文及附件影本以利申報流程辦理。</t>
    <phoneticPr fontId="1" type="noConversion"/>
  </si>
  <si>
    <t>附表一          再生能源義務用戶義務執行計畫書</t>
    <phoneticPr fontId="1" type="noConversion"/>
  </si>
  <si>
    <t>1、各電號若有合併、既設扣減、異動或更正者，請一併檢附相關核定函文以利申報流程辦理。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</si>
</sst>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0_);[Red]\(0.000\)"/>
    <numFmt numFmtId="178" formatCode="#,##0.000_);[Red]\(#,##0.000\)"/>
    <numFmt numFmtId="179" formatCode="0.000_ "/>
  </numFmts>
  <fonts count="1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9"/>
      <color rgb="FF000000"/>
      <name val="Microsoft JhengHei UI"/>
      <family val="2"/>
      <charset val="136"/>
    </font>
    <font>
      <sz val="11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 tint="0.499984740745262"/>
      <name val="微軟正黑體"/>
      <family val="2"/>
      <charset val="136"/>
    </font>
    <font>
      <b/>
      <u/>
      <sz val="11"/>
      <color theme="1"/>
      <name val="微軟正黑體"/>
      <family val="2"/>
      <charset val="136"/>
    </font>
    <font>
      <b/>
      <u/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u/>
      <sz val="11"/>
      <color theme="1"/>
      <name val="微軟正黑體"/>
      <family val="2"/>
      <charset val="136"/>
    </font>
    <font>
      <u/>
      <sz val="11"/>
      <color theme="1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177" fontId="5" fillId="2" borderId="5" xfId="0" applyNumberFormat="1" applyFont="1" applyFill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1" fillId="2" borderId="0" xfId="1" applyFill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9" fontId="5" fillId="2" borderId="1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179" fontId="5" fillId="2" borderId="2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8" fontId="10" fillId="0" borderId="30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178" fontId="10" fillId="0" borderId="2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171450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太陽光電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23</xdr:row>
          <xdr:rowOff>180975</xdr:rowOff>
        </xdr:from>
        <xdr:to>
          <xdr:col>9</xdr:col>
          <xdr:colOff>104775</xdr:colOff>
          <xdr:row>25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30瓩以上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171450</xdr:rowOff>
        </xdr:from>
        <xdr:to>
          <xdr:col>8</xdr:col>
          <xdr:colOff>57150</xdr:colOff>
          <xdr:row>25</xdr:row>
          <xdr:rowOff>19050</xdr:rowOff>
        </xdr:to>
        <xdr:sp macro="" textlink="">
          <xdr:nvSpPr>
            <xdr:cNvPr id="1032" name="Check Box 8" descr="陸域風力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陸域風力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161925</xdr:rowOff>
        </xdr:from>
        <xdr:to>
          <xdr:col>7</xdr:col>
          <xdr:colOff>38100</xdr:colOff>
          <xdr:row>25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離岸風力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171450</xdr:rowOff>
        </xdr:from>
        <xdr:to>
          <xdr:col>7</xdr:col>
          <xdr:colOff>733425</xdr:colOff>
          <xdr:row>26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生質能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171450</xdr:rowOff>
        </xdr:from>
        <xdr:to>
          <xdr:col>8</xdr:col>
          <xdr:colOff>561975</xdr:colOff>
          <xdr:row>26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733425</xdr:colOff>
          <xdr:row>23</xdr:row>
          <xdr:rowOff>171450</xdr:rowOff>
        </xdr:from>
        <xdr:to>
          <xdr:col>13</xdr:col>
          <xdr:colOff>409575</xdr:colOff>
          <xdr:row>25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小水力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</xdr:row>
          <xdr:rowOff>180975</xdr:rowOff>
        </xdr:from>
        <xdr:to>
          <xdr:col>6</xdr:col>
          <xdr:colOff>133350</xdr:colOff>
          <xdr:row>26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廢棄物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180975</xdr:rowOff>
        </xdr:from>
        <xdr:to>
          <xdr:col>4</xdr:col>
          <xdr:colOff>809625</xdr:colOff>
          <xdr:row>26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地熱能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23</xdr:row>
          <xdr:rowOff>180975</xdr:rowOff>
        </xdr:from>
        <xdr:to>
          <xdr:col>11</xdr:col>
          <xdr:colOff>285750</xdr:colOff>
          <xdr:row>25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不及30瓩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24</xdr:row>
          <xdr:rowOff>171450</xdr:rowOff>
        </xdr:from>
        <xdr:to>
          <xdr:col>9</xdr:col>
          <xdr:colOff>114300</xdr:colOff>
          <xdr:row>26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view="pageLayout" zoomScale="115" zoomScaleNormal="130" zoomScalePageLayoutView="115" workbookViewId="0">
      <selection activeCell="A35" sqref="A35:XFD35"/>
    </sheetView>
  </sheetViews>
  <sheetFormatPr defaultRowHeight="15.75" x14ac:dyDescent="0.25"/>
  <cols>
    <col min="1" max="1" width="1.42578125" style="2" customWidth="1"/>
    <col min="2" max="3" width="5" style="1" customWidth="1"/>
    <col min="4" max="4" width="4.7109375" style="1" customWidth="1"/>
    <col min="5" max="5" width="13" style="1" customWidth="1"/>
    <col min="6" max="6" width="11.28515625" style="2" customWidth="1"/>
    <col min="7" max="7" width="3" style="2" customWidth="1"/>
    <col min="8" max="8" width="11.5703125" style="2" customWidth="1"/>
    <col min="9" max="9" width="11.7109375" style="2" customWidth="1"/>
    <col min="10" max="10" width="3.140625" style="2" customWidth="1"/>
    <col min="11" max="11" width="6.7109375" style="2" customWidth="1"/>
    <col min="12" max="12" width="11.140625" style="2" customWidth="1"/>
    <col min="13" max="13" width="3" style="2" customWidth="1"/>
    <col min="14" max="14" width="12.5703125" style="2" customWidth="1"/>
    <col min="15" max="15" width="3" style="2" customWidth="1"/>
    <col min="16" max="18" width="12" style="2" bestFit="1" customWidth="1"/>
    <col min="19" max="16384" width="9.140625" style="2"/>
  </cols>
  <sheetData>
    <row r="1" spans="1:19" ht="6.75" customHeight="1" x14ac:dyDescent="0.25">
      <c r="A1" s="7"/>
      <c r="B1" s="8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x14ac:dyDescent="0.25">
      <c r="A2" s="7"/>
      <c r="B2" s="73" t="s">
        <v>59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5"/>
    </row>
    <row r="3" spans="1:19" ht="3.75" customHeight="1" thickBot="1" x14ac:dyDescent="0.3">
      <c r="A3" s="7"/>
      <c r="B3" s="8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5"/>
    </row>
    <row r="4" spans="1:19" x14ac:dyDescent="0.25">
      <c r="A4" s="7"/>
      <c r="B4" s="86" t="s">
        <v>18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  <c r="S4" s="5"/>
    </row>
    <row r="5" spans="1:19" x14ac:dyDescent="0.25">
      <c r="A5" s="7"/>
      <c r="B5" s="83" t="s">
        <v>17</v>
      </c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10" t="s">
        <v>0</v>
      </c>
      <c r="O5" s="79"/>
      <c r="P5" s="79"/>
      <c r="Q5" s="79"/>
      <c r="R5" s="80"/>
      <c r="S5" s="5"/>
    </row>
    <row r="6" spans="1:19" ht="16.5" thickBot="1" x14ac:dyDescent="0.3">
      <c r="A6" s="7"/>
      <c r="B6" s="81" t="s">
        <v>16</v>
      </c>
      <c r="C6" s="82"/>
      <c r="D6" s="92"/>
      <c r="E6" s="93"/>
      <c r="F6" s="93"/>
      <c r="G6" s="93"/>
      <c r="H6" s="93"/>
      <c r="I6" s="93"/>
      <c r="J6" s="93"/>
      <c r="K6" s="93"/>
      <c r="L6" s="93"/>
      <c r="M6" s="94"/>
      <c r="N6" s="72" t="s">
        <v>54</v>
      </c>
      <c r="O6" s="89"/>
      <c r="P6" s="90"/>
      <c r="Q6" s="90"/>
      <c r="R6" s="91"/>
      <c r="S6" s="5"/>
    </row>
    <row r="7" spans="1:19" ht="6" customHeight="1" thickBot="1" x14ac:dyDescent="0.3">
      <c r="A7" s="7"/>
      <c r="B7" s="8"/>
      <c r="C7" s="8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</row>
    <row r="8" spans="1:19" x14ac:dyDescent="0.25">
      <c r="A8" s="7"/>
      <c r="B8" s="77" t="s">
        <v>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 t="s">
        <v>37</v>
      </c>
      <c r="Q8" s="74"/>
      <c r="R8" s="75"/>
      <c r="S8" s="5"/>
    </row>
    <row r="9" spans="1:19" ht="27" x14ac:dyDescent="0.25">
      <c r="A9" s="7"/>
      <c r="B9" s="52" t="s">
        <v>12</v>
      </c>
      <c r="C9" s="53" t="s">
        <v>13</v>
      </c>
      <c r="D9" s="53" t="s">
        <v>14</v>
      </c>
      <c r="E9" s="13" t="s">
        <v>15</v>
      </c>
      <c r="F9" s="78" t="s">
        <v>35</v>
      </c>
      <c r="G9" s="78"/>
      <c r="H9" s="53" t="s">
        <v>33</v>
      </c>
      <c r="I9" s="78" t="s">
        <v>34</v>
      </c>
      <c r="J9" s="78"/>
      <c r="K9" s="53" t="s">
        <v>45</v>
      </c>
      <c r="L9" s="78" t="s">
        <v>36</v>
      </c>
      <c r="M9" s="78"/>
      <c r="N9" s="78" t="s">
        <v>41</v>
      </c>
      <c r="O9" s="78"/>
      <c r="P9" s="54" t="s">
        <v>19</v>
      </c>
      <c r="Q9" s="54" t="s">
        <v>20</v>
      </c>
      <c r="R9" s="55" t="s">
        <v>21</v>
      </c>
      <c r="S9" s="5"/>
    </row>
    <row r="10" spans="1:19" x14ac:dyDescent="0.25">
      <c r="A10" s="7"/>
      <c r="B10" s="11"/>
      <c r="C10" s="12"/>
      <c r="D10" s="13" t="str">
        <f>IFERROR(B10+LEFT(C10,1)-1,"")</f>
        <v/>
      </c>
      <c r="E10" s="14"/>
      <c r="F10" s="15"/>
      <c r="G10" s="13" t="s">
        <v>6</v>
      </c>
      <c r="H10" s="12"/>
      <c r="I10" s="15"/>
      <c r="J10" s="13" t="s">
        <v>6</v>
      </c>
      <c r="K10" s="12"/>
      <c r="L10" s="15"/>
      <c r="M10" s="13" t="s">
        <v>6</v>
      </c>
      <c r="N10" s="16" t="str">
        <f>IFERROR((IF(I10&gt;0,I10,F10))*(1-IF(LEFT(C10,1)*1=3,0.2,IF(LEFT(C10,1)*1=4,0.1,0)))-L10,"")</f>
        <v/>
      </c>
      <c r="O10" s="13" t="s">
        <v>6</v>
      </c>
      <c r="P10" s="17">
        <f>IF($I10&gt;0,$I10,$F10)*0.8-$L10</f>
        <v>0</v>
      </c>
      <c r="Q10" s="17">
        <f>IF($I10&gt;0,$I10,$F10)*0.9-$L10</f>
        <v>0</v>
      </c>
      <c r="R10" s="18">
        <f>IF($I10&gt;0,$I10,$F10)*1-$L10</f>
        <v>0</v>
      </c>
      <c r="S10" s="5"/>
    </row>
    <row r="11" spans="1:19" x14ac:dyDescent="0.25">
      <c r="A11" s="7"/>
      <c r="B11" s="11"/>
      <c r="C11" s="12"/>
      <c r="D11" s="13" t="str">
        <f t="shared" ref="D11:D19" si="0">IFERROR(B11+LEFT(C11,1)-1,"")</f>
        <v/>
      </c>
      <c r="E11" s="14"/>
      <c r="F11" s="15"/>
      <c r="G11" s="13" t="s">
        <v>6</v>
      </c>
      <c r="H11" s="12"/>
      <c r="I11" s="15"/>
      <c r="J11" s="13" t="s">
        <v>6</v>
      </c>
      <c r="K11" s="12"/>
      <c r="L11" s="15"/>
      <c r="M11" s="13" t="s">
        <v>6</v>
      </c>
      <c r="N11" s="16" t="str">
        <f t="shared" ref="N11:N19" si="1">IFERROR((IF(I11&gt;0,I11,F11))*(1-IF(LEFT(C11,1)*1=3,0.2,IF(LEFT(C11,1)*1=4,0.1,0)))-L11,"")</f>
        <v/>
      </c>
      <c r="O11" s="13" t="s">
        <v>6</v>
      </c>
      <c r="P11" s="17">
        <f t="shared" ref="P11:P19" si="2">IF($I11&gt;0,$I11,$F11)*0.8-$L11</f>
        <v>0</v>
      </c>
      <c r="Q11" s="17">
        <f t="shared" ref="Q11:Q19" si="3">IF($I11&gt;0,$I11,$F11)*0.9-$L11</f>
        <v>0</v>
      </c>
      <c r="R11" s="18">
        <f t="shared" ref="R11:R19" si="4">IF($I11&gt;0,$I11,$F11)*1-$L11</f>
        <v>0</v>
      </c>
      <c r="S11" s="5"/>
    </row>
    <row r="12" spans="1:19" x14ac:dyDescent="0.25">
      <c r="A12" s="7"/>
      <c r="B12" s="11"/>
      <c r="C12" s="12"/>
      <c r="D12" s="13" t="str">
        <f t="shared" si="0"/>
        <v/>
      </c>
      <c r="E12" s="14"/>
      <c r="F12" s="15"/>
      <c r="G12" s="13" t="s">
        <v>6</v>
      </c>
      <c r="H12" s="12"/>
      <c r="I12" s="15"/>
      <c r="J12" s="13" t="s">
        <v>6</v>
      </c>
      <c r="K12" s="12"/>
      <c r="L12" s="15"/>
      <c r="M12" s="13" t="s">
        <v>6</v>
      </c>
      <c r="N12" s="16" t="str">
        <f t="shared" si="1"/>
        <v/>
      </c>
      <c r="O12" s="13" t="s">
        <v>6</v>
      </c>
      <c r="P12" s="17">
        <f t="shared" si="2"/>
        <v>0</v>
      </c>
      <c r="Q12" s="17">
        <f t="shared" si="3"/>
        <v>0</v>
      </c>
      <c r="R12" s="18">
        <f t="shared" si="4"/>
        <v>0</v>
      </c>
      <c r="S12" s="5"/>
    </row>
    <row r="13" spans="1:19" x14ac:dyDescent="0.25">
      <c r="A13" s="7"/>
      <c r="B13" s="11"/>
      <c r="C13" s="12"/>
      <c r="D13" s="13" t="str">
        <f t="shared" si="0"/>
        <v/>
      </c>
      <c r="E13" s="14"/>
      <c r="F13" s="15"/>
      <c r="G13" s="13" t="s">
        <v>6</v>
      </c>
      <c r="H13" s="12"/>
      <c r="I13" s="15"/>
      <c r="J13" s="13" t="s">
        <v>6</v>
      </c>
      <c r="K13" s="12"/>
      <c r="L13" s="15"/>
      <c r="M13" s="13" t="s">
        <v>6</v>
      </c>
      <c r="N13" s="16" t="str">
        <f t="shared" si="1"/>
        <v/>
      </c>
      <c r="O13" s="13" t="s">
        <v>6</v>
      </c>
      <c r="P13" s="17">
        <f t="shared" si="2"/>
        <v>0</v>
      </c>
      <c r="Q13" s="17">
        <f t="shared" si="3"/>
        <v>0</v>
      </c>
      <c r="R13" s="18">
        <f t="shared" si="4"/>
        <v>0</v>
      </c>
      <c r="S13" s="5"/>
    </row>
    <row r="14" spans="1:19" x14ac:dyDescent="0.25">
      <c r="A14" s="7"/>
      <c r="B14" s="11"/>
      <c r="C14" s="12"/>
      <c r="D14" s="13" t="str">
        <f t="shared" si="0"/>
        <v/>
      </c>
      <c r="E14" s="14"/>
      <c r="F14" s="15"/>
      <c r="G14" s="13" t="s">
        <v>6</v>
      </c>
      <c r="H14" s="12"/>
      <c r="I14" s="15"/>
      <c r="J14" s="13" t="s">
        <v>6</v>
      </c>
      <c r="K14" s="12"/>
      <c r="L14" s="15"/>
      <c r="M14" s="13" t="s">
        <v>6</v>
      </c>
      <c r="N14" s="16" t="str">
        <f t="shared" si="1"/>
        <v/>
      </c>
      <c r="O14" s="13" t="s">
        <v>6</v>
      </c>
      <c r="P14" s="17">
        <f t="shared" si="2"/>
        <v>0</v>
      </c>
      <c r="Q14" s="17">
        <f t="shared" si="3"/>
        <v>0</v>
      </c>
      <c r="R14" s="18">
        <f t="shared" si="4"/>
        <v>0</v>
      </c>
      <c r="S14" s="5"/>
    </row>
    <row r="15" spans="1:19" x14ac:dyDescent="0.25">
      <c r="A15" s="7"/>
      <c r="B15" s="11"/>
      <c r="C15" s="12"/>
      <c r="D15" s="13" t="str">
        <f t="shared" si="0"/>
        <v/>
      </c>
      <c r="E15" s="14"/>
      <c r="F15" s="15"/>
      <c r="G15" s="13" t="s">
        <v>6</v>
      </c>
      <c r="H15" s="12"/>
      <c r="I15" s="15"/>
      <c r="J15" s="13" t="s">
        <v>6</v>
      </c>
      <c r="K15" s="12"/>
      <c r="L15" s="15"/>
      <c r="M15" s="13" t="s">
        <v>6</v>
      </c>
      <c r="N15" s="16" t="str">
        <f t="shared" si="1"/>
        <v/>
      </c>
      <c r="O15" s="13" t="s">
        <v>6</v>
      </c>
      <c r="P15" s="17">
        <f t="shared" si="2"/>
        <v>0</v>
      </c>
      <c r="Q15" s="17">
        <f t="shared" si="3"/>
        <v>0</v>
      </c>
      <c r="R15" s="18">
        <f t="shared" si="4"/>
        <v>0</v>
      </c>
      <c r="S15" s="5"/>
    </row>
    <row r="16" spans="1:19" x14ac:dyDescent="0.25">
      <c r="A16" s="7"/>
      <c r="B16" s="11"/>
      <c r="C16" s="12"/>
      <c r="D16" s="13" t="str">
        <f t="shared" si="0"/>
        <v/>
      </c>
      <c r="E16" s="14"/>
      <c r="F16" s="15"/>
      <c r="G16" s="13" t="s">
        <v>6</v>
      </c>
      <c r="H16" s="12"/>
      <c r="I16" s="15"/>
      <c r="J16" s="13" t="s">
        <v>6</v>
      </c>
      <c r="K16" s="12"/>
      <c r="L16" s="15"/>
      <c r="M16" s="13" t="s">
        <v>6</v>
      </c>
      <c r="N16" s="16" t="str">
        <f t="shared" si="1"/>
        <v/>
      </c>
      <c r="O16" s="13" t="s">
        <v>6</v>
      </c>
      <c r="P16" s="17">
        <f t="shared" si="2"/>
        <v>0</v>
      </c>
      <c r="Q16" s="17">
        <f t="shared" si="3"/>
        <v>0</v>
      </c>
      <c r="R16" s="18">
        <f t="shared" si="4"/>
        <v>0</v>
      </c>
      <c r="S16" s="5"/>
    </row>
    <row r="17" spans="1:19" x14ac:dyDescent="0.25">
      <c r="A17" s="7"/>
      <c r="B17" s="11"/>
      <c r="C17" s="12"/>
      <c r="D17" s="13" t="str">
        <f t="shared" si="0"/>
        <v/>
      </c>
      <c r="E17" s="14"/>
      <c r="F17" s="15"/>
      <c r="G17" s="13" t="s">
        <v>6</v>
      </c>
      <c r="H17" s="12"/>
      <c r="I17" s="15"/>
      <c r="J17" s="13" t="s">
        <v>6</v>
      </c>
      <c r="K17" s="12"/>
      <c r="L17" s="15"/>
      <c r="M17" s="13" t="s">
        <v>6</v>
      </c>
      <c r="N17" s="16" t="str">
        <f t="shared" si="1"/>
        <v/>
      </c>
      <c r="O17" s="13" t="s">
        <v>6</v>
      </c>
      <c r="P17" s="17">
        <f t="shared" si="2"/>
        <v>0</v>
      </c>
      <c r="Q17" s="17">
        <f t="shared" si="3"/>
        <v>0</v>
      </c>
      <c r="R17" s="18">
        <f t="shared" si="4"/>
        <v>0</v>
      </c>
      <c r="S17" s="5"/>
    </row>
    <row r="18" spans="1:19" x14ac:dyDescent="0.25">
      <c r="A18" s="7"/>
      <c r="B18" s="11"/>
      <c r="C18" s="12"/>
      <c r="D18" s="13" t="str">
        <f t="shared" si="0"/>
        <v/>
      </c>
      <c r="E18" s="14"/>
      <c r="F18" s="15"/>
      <c r="G18" s="13" t="s">
        <v>6</v>
      </c>
      <c r="H18" s="12"/>
      <c r="I18" s="15"/>
      <c r="J18" s="13" t="s">
        <v>6</v>
      </c>
      <c r="K18" s="12"/>
      <c r="L18" s="15"/>
      <c r="M18" s="13" t="s">
        <v>6</v>
      </c>
      <c r="N18" s="16" t="str">
        <f t="shared" si="1"/>
        <v/>
      </c>
      <c r="O18" s="13" t="s">
        <v>6</v>
      </c>
      <c r="P18" s="17">
        <f t="shared" si="2"/>
        <v>0</v>
      </c>
      <c r="Q18" s="17">
        <f t="shared" si="3"/>
        <v>0</v>
      </c>
      <c r="R18" s="18">
        <f t="shared" si="4"/>
        <v>0</v>
      </c>
      <c r="S18" s="5"/>
    </row>
    <row r="19" spans="1:19" ht="16.5" thickBot="1" x14ac:dyDescent="0.3">
      <c r="A19" s="7"/>
      <c r="B19" s="19"/>
      <c r="C19" s="20"/>
      <c r="D19" s="21" t="str">
        <f t="shared" si="0"/>
        <v/>
      </c>
      <c r="E19" s="22"/>
      <c r="F19" s="23"/>
      <c r="G19" s="21" t="s">
        <v>6</v>
      </c>
      <c r="H19" s="20"/>
      <c r="I19" s="23"/>
      <c r="J19" s="21" t="s">
        <v>6</v>
      </c>
      <c r="K19" s="20"/>
      <c r="L19" s="23"/>
      <c r="M19" s="21" t="s">
        <v>27</v>
      </c>
      <c r="N19" s="24" t="str">
        <f t="shared" si="1"/>
        <v/>
      </c>
      <c r="O19" s="21" t="s">
        <v>6</v>
      </c>
      <c r="P19" s="25">
        <f t="shared" si="2"/>
        <v>0</v>
      </c>
      <c r="Q19" s="25">
        <f t="shared" si="3"/>
        <v>0</v>
      </c>
      <c r="R19" s="26">
        <f t="shared" si="4"/>
        <v>0</v>
      </c>
      <c r="S19" s="5"/>
    </row>
    <row r="20" spans="1:19" ht="14.25" customHeight="1" thickBot="1" x14ac:dyDescent="0.3">
      <c r="A20" s="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76"/>
      <c r="M20" s="76"/>
      <c r="N20" s="28"/>
      <c r="O20" s="27"/>
      <c r="P20" s="37"/>
      <c r="Q20" s="37"/>
      <c r="R20" s="37"/>
      <c r="S20" s="5"/>
    </row>
    <row r="21" spans="1:19" ht="15.75" customHeight="1" x14ac:dyDescent="0.25">
      <c r="A21" s="7"/>
      <c r="B21" s="56"/>
      <c r="C21" s="120" t="s">
        <v>47</v>
      </c>
      <c r="D21" s="120"/>
      <c r="E21" s="69" t="str">
        <f>IFERROR(SMALL($D$10:$D$19,1)&amp;"年","")</f>
        <v/>
      </c>
      <c r="F21" s="122" t="str">
        <f>IF($E$21="","",SUMIF($D$9:$O$19,LEFT($E$21,3),$N$9:$N$19))</f>
        <v/>
      </c>
      <c r="G21" s="123"/>
      <c r="H21" s="62" t="str">
        <f>IF(F21&lt;&gt;"","瓩","")</f>
        <v/>
      </c>
      <c r="I21" s="60" t="str">
        <f>IFERROR((SMALL($D$10:$D$19,1)+1)&amp;"年","")</f>
        <v/>
      </c>
      <c r="J21" s="122" t="str">
        <f>IF($I$21="","",SUMIF($D$9:$O$19,LEFT($I$21,3),$N$9:$N$19)+$F$21)</f>
        <v/>
      </c>
      <c r="K21" s="123"/>
      <c r="L21" s="123"/>
      <c r="M21" s="62" t="str">
        <f>IF(J21&lt;&gt;"","瓩","")</f>
        <v/>
      </c>
      <c r="N21" s="60" t="str">
        <f>IFERROR((SMALL($D$10:$D$19,1)+2)&amp;"年","")</f>
        <v/>
      </c>
      <c r="O21" s="122" t="str">
        <f>IF($N$21="","",SUMIF($D$9:$O$19,LEFT($N$21,3),$N$9:$N$19)+$J$21)</f>
        <v/>
      </c>
      <c r="P21" s="123"/>
      <c r="Q21" s="123"/>
      <c r="R21" s="61" t="str">
        <f>IF(O21&lt;&gt;"","瓩","")</f>
        <v/>
      </c>
      <c r="S21" s="5"/>
    </row>
    <row r="22" spans="1:19" ht="16.5" thickBot="1" x14ac:dyDescent="0.3">
      <c r="A22" s="7"/>
      <c r="B22" s="57"/>
      <c r="C22" s="121"/>
      <c r="D22" s="121"/>
      <c r="E22" s="70" t="str">
        <f>IFERROR((SMALL($D$10:$D$19,1)+3)&amp;"年","")</f>
        <v/>
      </c>
      <c r="F22" s="124" t="str">
        <f>IF($E$22="","",SUMIF($D$9:$O$19,LEFT($E$22,3),$N$9:$N$19)+$O$21)</f>
        <v/>
      </c>
      <c r="G22" s="125"/>
      <c r="H22" s="63" t="str">
        <f>IF(F22&lt;&gt;"","瓩","")</f>
        <v/>
      </c>
      <c r="I22" s="58" t="str">
        <f>IFERROR((SMALL($D$10:$D$19,1)+4)&amp;"年","")</f>
        <v/>
      </c>
      <c r="J22" s="124" t="str">
        <f>IF($I$22="","",SUMIF($D$9:$O$19,LEFT($I$22,3),$N$9:$N$19)+$F$22)</f>
        <v/>
      </c>
      <c r="K22" s="125"/>
      <c r="L22" s="125"/>
      <c r="M22" s="63" t="str">
        <f>IF(J22&lt;&gt;"","瓩","")</f>
        <v/>
      </c>
      <c r="N22" s="58" t="str">
        <f>IFERROR((SMALL($D$10:$D$19,1)+5)&amp;"年","")</f>
        <v/>
      </c>
      <c r="O22" s="124" t="str">
        <f>IF($N$22="","",SUMIF($D$9:$O$19,LEFT($N$22,3),$N$9:$N$19)+$J$22)</f>
        <v/>
      </c>
      <c r="P22" s="125"/>
      <c r="Q22" s="125"/>
      <c r="R22" s="59" t="str">
        <f>IF(O22&lt;&gt;"","瓩","")</f>
        <v/>
      </c>
      <c r="S22" s="5"/>
    </row>
    <row r="23" spans="1:19" ht="14.25" customHeight="1" thickBot="1" x14ac:dyDescent="0.3">
      <c r="A23" s="7"/>
      <c r="B23" s="8"/>
      <c r="C23" s="8"/>
      <c r="D23" s="8"/>
      <c r="E23" s="8"/>
      <c r="F23" s="7"/>
      <c r="G23" s="7"/>
      <c r="H23" s="7"/>
      <c r="I23" s="7"/>
      <c r="J23" s="7"/>
      <c r="K23" s="7"/>
      <c r="L23" s="27"/>
      <c r="M23" s="7"/>
      <c r="N23" s="39"/>
      <c r="O23" s="7"/>
      <c r="P23" s="40"/>
      <c r="Q23" s="40"/>
      <c r="R23" s="40"/>
      <c r="S23" s="5"/>
    </row>
    <row r="24" spans="1:19" x14ac:dyDescent="0.25">
      <c r="A24" s="7"/>
      <c r="B24" s="34" t="s">
        <v>49</v>
      </c>
      <c r="C24" s="9"/>
      <c r="D24" s="9"/>
      <c r="E24" s="9"/>
      <c r="F24" s="46"/>
      <c r="G24" s="35"/>
      <c r="H24" s="47"/>
      <c r="I24" s="46"/>
      <c r="J24" s="35"/>
      <c r="K24" s="35"/>
      <c r="L24" s="47"/>
      <c r="M24" s="35"/>
      <c r="N24" s="48"/>
      <c r="O24" s="35"/>
      <c r="P24" s="49"/>
      <c r="Q24" s="49"/>
      <c r="R24" s="50"/>
      <c r="S24" s="5"/>
    </row>
    <row r="25" spans="1:19" x14ac:dyDescent="0.25">
      <c r="A25" s="7"/>
      <c r="B25" s="36" t="s">
        <v>32</v>
      </c>
      <c r="C25" s="7"/>
      <c r="D25" s="7"/>
      <c r="E25" s="7"/>
      <c r="G25" s="7"/>
      <c r="I25" s="68" t="s">
        <v>42</v>
      </c>
      <c r="K25" s="7"/>
      <c r="L25" s="67" t="s">
        <v>43</v>
      </c>
      <c r="M25" s="38"/>
      <c r="N25" s="39"/>
      <c r="O25" s="7"/>
      <c r="P25" s="40"/>
      <c r="R25" s="41"/>
      <c r="S25" s="5"/>
    </row>
    <row r="26" spans="1:19" ht="16.5" thickBot="1" x14ac:dyDescent="0.3">
      <c r="A26" s="7"/>
      <c r="B26" s="42"/>
      <c r="C26" s="29"/>
      <c r="D26" s="43"/>
      <c r="E26" s="44"/>
      <c r="F26" s="6"/>
      <c r="G26" s="44"/>
      <c r="H26" s="33"/>
      <c r="I26" s="45" t="s">
        <v>42</v>
      </c>
      <c r="J26" s="6"/>
      <c r="K26" s="45" t="s">
        <v>44</v>
      </c>
      <c r="L26" s="6"/>
      <c r="M26" s="115" t="s">
        <v>38</v>
      </c>
      <c r="N26" s="115"/>
      <c r="O26" s="115"/>
      <c r="P26" s="114"/>
      <c r="Q26" s="114"/>
      <c r="R26" s="30" t="s">
        <v>6</v>
      </c>
      <c r="S26" s="5"/>
    </row>
    <row r="27" spans="1:19" ht="6.75" customHeight="1" thickBot="1" x14ac:dyDescent="0.3">
      <c r="A27" s="7"/>
      <c r="B27" s="8"/>
      <c r="C27" s="8"/>
      <c r="D27" s="8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5"/>
    </row>
    <row r="28" spans="1:19" ht="16.5" thickBot="1" x14ac:dyDescent="0.3">
      <c r="A28" s="7"/>
      <c r="B28" s="103" t="s">
        <v>31</v>
      </c>
      <c r="C28" s="104"/>
      <c r="D28" s="104"/>
      <c r="E28" s="104"/>
      <c r="F28" s="104"/>
      <c r="G28" s="113" t="s">
        <v>26</v>
      </c>
      <c r="H28" s="113"/>
      <c r="I28" s="113"/>
      <c r="J28" s="112"/>
      <c r="K28" s="112"/>
      <c r="L28" s="112"/>
      <c r="M28" s="31" t="s">
        <v>27</v>
      </c>
      <c r="N28" s="31"/>
      <c r="O28" s="31"/>
      <c r="P28" s="66"/>
      <c r="Q28" s="66"/>
      <c r="R28" s="32"/>
      <c r="S28" s="5"/>
    </row>
    <row r="29" spans="1:19" ht="6.75" customHeight="1" thickBot="1" x14ac:dyDescent="0.3">
      <c r="A29" s="7"/>
      <c r="B29" s="8"/>
      <c r="C29" s="8"/>
      <c r="D29" s="8"/>
      <c r="E29" s="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5"/>
    </row>
    <row r="30" spans="1:19" x14ac:dyDescent="0.25">
      <c r="A30" s="7"/>
      <c r="B30" s="100" t="s">
        <v>30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2"/>
      <c r="S30" s="5"/>
    </row>
    <row r="31" spans="1:19" ht="16.5" customHeight="1" thickBot="1" x14ac:dyDescent="0.3">
      <c r="A31" s="7"/>
      <c r="B31" s="105" t="s">
        <v>26</v>
      </c>
      <c r="C31" s="106"/>
      <c r="D31" s="106"/>
      <c r="E31" s="107"/>
      <c r="F31" s="98"/>
      <c r="G31" s="99"/>
      <c r="H31" s="65" t="s">
        <v>27</v>
      </c>
      <c r="I31" s="51" t="s">
        <v>48</v>
      </c>
      <c r="J31" s="116">
        <f>F31*2</f>
        <v>0</v>
      </c>
      <c r="K31" s="117"/>
      <c r="L31" s="64" t="s">
        <v>29</v>
      </c>
      <c r="M31" s="51"/>
      <c r="N31" s="110" t="s">
        <v>28</v>
      </c>
      <c r="O31" s="110"/>
      <c r="P31" s="110"/>
      <c r="Q31" s="110"/>
      <c r="R31" s="111"/>
      <c r="S31" s="5"/>
    </row>
    <row r="32" spans="1:19" ht="6.75" customHeight="1" x14ac:dyDescent="0.25">
      <c r="A32" s="7"/>
      <c r="B32" s="8"/>
      <c r="C32" s="8"/>
      <c r="D32" s="8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</row>
    <row r="33" spans="1:19" x14ac:dyDescent="0.25">
      <c r="A33" s="7"/>
      <c r="B33" s="8"/>
      <c r="C33" s="8"/>
      <c r="D33" s="8"/>
      <c r="E33" s="27"/>
      <c r="F33" s="109"/>
      <c r="G33" s="109"/>
      <c r="H33" s="109"/>
      <c r="I33" s="118" t="s">
        <v>25</v>
      </c>
      <c r="J33" s="118"/>
      <c r="K33" s="118"/>
      <c r="L33" s="118"/>
      <c r="M33" s="119">
        <f>P26+J28+F31</f>
        <v>0</v>
      </c>
      <c r="N33" s="119"/>
      <c r="O33" s="108" t="str">
        <f>IF(O22="","",IF(M33&lt;O22,"預計履行量不足",""))</f>
        <v/>
      </c>
      <c r="P33" s="108"/>
      <c r="Q33" s="108"/>
      <c r="R33" s="108"/>
      <c r="S33" s="5"/>
    </row>
    <row r="34" spans="1:19" ht="21" customHeight="1" x14ac:dyDescent="0.25">
      <c r="A34" s="7"/>
      <c r="B34" s="8"/>
      <c r="C34" s="8"/>
      <c r="D34" s="8"/>
      <c r="E34" s="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9" ht="21" customHeight="1" x14ac:dyDescent="0.25">
      <c r="A35" s="7"/>
      <c r="B35" s="8"/>
      <c r="C35" s="8"/>
      <c r="D35" s="8"/>
      <c r="E35" s="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9" ht="21" customHeight="1" x14ac:dyDescent="0.25">
      <c r="A36" s="7"/>
      <c r="B36" s="8"/>
      <c r="C36" s="8"/>
      <c r="D36" s="8"/>
      <c r="E36" s="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9" x14ac:dyDescent="0.25">
      <c r="A37" s="7"/>
      <c r="B37" s="96" t="s">
        <v>24</v>
      </c>
      <c r="C37" s="76"/>
      <c r="D37" s="76"/>
      <c r="E37" s="95"/>
      <c r="F37" s="95"/>
      <c r="G37" s="95"/>
      <c r="H37" s="76" t="s">
        <v>22</v>
      </c>
      <c r="I37" s="95"/>
      <c r="J37" s="95"/>
      <c r="K37" s="95"/>
      <c r="L37" s="76" t="s">
        <v>23</v>
      </c>
      <c r="M37" s="76"/>
      <c r="N37" s="76"/>
      <c r="O37" s="97"/>
      <c r="P37" s="95"/>
      <c r="Q37" s="95"/>
      <c r="R37" s="95"/>
    </row>
    <row r="38" spans="1:19" x14ac:dyDescent="0.25">
      <c r="A38" s="7"/>
      <c r="B38" s="76"/>
      <c r="C38" s="76"/>
      <c r="D38" s="76"/>
      <c r="E38" s="95"/>
      <c r="F38" s="95"/>
      <c r="G38" s="95"/>
      <c r="H38" s="76"/>
      <c r="I38" s="95"/>
      <c r="J38" s="95"/>
      <c r="K38" s="95"/>
      <c r="L38" s="76"/>
      <c r="M38" s="76"/>
      <c r="N38" s="76"/>
      <c r="O38" s="95"/>
      <c r="P38" s="95"/>
      <c r="Q38" s="95"/>
      <c r="R38" s="95"/>
    </row>
    <row r="39" spans="1:19" x14ac:dyDescent="0.25">
      <c r="A39" s="7"/>
      <c r="B39" s="8"/>
      <c r="C39" s="8"/>
      <c r="D39" s="8"/>
      <c r="E39" s="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9" x14ac:dyDescent="0.25">
      <c r="A40" s="7"/>
      <c r="B40" s="8"/>
      <c r="C40" s="8"/>
      <c r="D40" s="8"/>
      <c r="E40" s="8"/>
      <c r="F40" s="7"/>
      <c r="G40" s="7"/>
      <c r="H40" s="7" t="s">
        <v>50</v>
      </c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9" x14ac:dyDescent="0.25">
      <c r="A41" s="7"/>
      <c r="B41" s="8"/>
      <c r="C41" s="71" t="s">
        <v>55</v>
      </c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9" x14ac:dyDescent="0.25">
      <c r="A42" s="7"/>
      <c r="B42" s="8"/>
      <c r="C42" s="71" t="s">
        <v>51</v>
      </c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9" x14ac:dyDescent="0.25">
      <c r="A43" s="7"/>
      <c r="B43" s="8"/>
      <c r="C43" s="71" t="s">
        <v>56</v>
      </c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9" x14ac:dyDescent="0.25">
      <c r="A44" s="7"/>
      <c r="B44" s="8"/>
      <c r="C44" s="71" t="s">
        <v>52</v>
      </c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9" x14ac:dyDescent="0.25">
      <c r="A45" s="7"/>
      <c r="B45" s="8"/>
      <c r="C45" s="71" t="s">
        <v>57</v>
      </c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9" x14ac:dyDescent="0.25">
      <c r="A46" s="7"/>
      <c r="B46" s="8"/>
      <c r="C46" s="71" t="s">
        <v>58</v>
      </c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9" x14ac:dyDescent="0.25">
      <c r="A47" s="7"/>
      <c r="B47" s="8"/>
      <c r="C47" s="71" t="s">
        <v>53</v>
      </c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9" x14ac:dyDescent="0.25">
      <c r="A48" s="7"/>
      <c r="B48" s="8"/>
      <c r="C48" s="71" t="s">
        <v>60</v>
      </c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25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25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7"/>
      <c r="B51" s="8"/>
      <c r="C51" s="8"/>
      <c r="D51" s="8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25">
      <c r="A52" s="7"/>
      <c r="B52" s="8"/>
      <c r="C52" s="8"/>
      <c r="D52" s="8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25">
      <c r="A53" s="7"/>
      <c r="B53" s="8"/>
      <c r="C53" s="8"/>
      <c r="D53" s="8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7"/>
      <c r="B54" s="8"/>
      <c r="C54" s="8"/>
      <c r="D54" s="8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25">
      <c r="A55" s="7"/>
      <c r="B55" s="8"/>
      <c r="C55" s="8"/>
      <c r="D55" s="8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25">
      <c r="A56" s="7"/>
      <c r="B56" s="8"/>
      <c r="C56" s="8"/>
      <c r="D56" s="8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7"/>
      <c r="B57" s="8"/>
      <c r="C57" s="8"/>
      <c r="D57" s="8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25">
      <c r="A58" s="7"/>
      <c r="B58" s="8"/>
      <c r="C58" s="8"/>
      <c r="D58" s="8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5">
      <c r="A59" s="7"/>
      <c r="B59" s="8"/>
      <c r="C59" s="8"/>
      <c r="D59" s="8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7"/>
      <c r="B60" s="8"/>
      <c r="C60" s="8"/>
      <c r="D60" s="8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x14ac:dyDescent="0.25">
      <c r="A61" s="7"/>
      <c r="B61" s="8"/>
      <c r="C61" s="8"/>
      <c r="D61" s="8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x14ac:dyDescent="0.25">
      <c r="A62" s="7"/>
      <c r="B62" s="8"/>
      <c r="C62" s="8"/>
      <c r="D62" s="8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7"/>
      <c r="B63" s="8"/>
      <c r="C63" s="8"/>
      <c r="D63" s="8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25">
      <c r="A64" s="7"/>
      <c r="B64" s="8"/>
      <c r="C64" s="8"/>
      <c r="D64" s="8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x14ac:dyDescent="0.25">
      <c r="A65" s="7"/>
      <c r="B65" s="8"/>
      <c r="C65" s="8"/>
      <c r="D65" s="8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7"/>
      <c r="B66" s="8"/>
      <c r="C66" s="8"/>
      <c r="D66" s="8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25">
      <c r="A67" s="7"/>
      <c r="B67" s="8"/>
      <c r="C67" s="8"/>
      <c r="D67" s="8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25">
      <c r="A68" s="7"/>
      <c r="B68" s="8"/>
      <c r="C68" s="8"/>
      <c r="D68" s="8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7"/>
      <c r="B69" s="8"/>
      <c r="C69" s="8"/>
      <c r="D69" s="8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25">
      <c r="A70" s="7"/>
      <c r="B70" s="8"/>
      <c r="C70" s="8"/>
      <c r="D70" s="8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25">
      <c r="A71" s="7"/>
      <c r="B71" s="8"/>
      <c r="C71" s="8"/>
      <c r="D71" s="8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7"/>
      <c r="B72" s="8"/>
      <c r="C72" s="8"/>
      <c r="D72" s="8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25">
      <c r="A73" s="7"/>
      <c r="B73" s="8"/>
      <c r="C73" s="8"/>
      <c r="D73" s="8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x14ac:dyDescent="0.25">
      <c r="A74" s="7"/>
      <c r="B74" s="8"/>
      <c r="C74" s="8"/>
      <c r="D74" s="8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</sheetData>
  <sheetProtection algorithmName="SHA-512" hashValue="utRxaKb6sa+j/ELLOTlfgx7RYF5IfohU2ZhM2OZ6o6Ph7pauQTJtNvjNnp2Rg5xHsyOYhSZKJiVbrrp5JwHg9Q==" saltValue="T28bifCKxFKTtCR38prrhg==" spinCount="100000" sheet="1" objects="1" scenarios="1"/>
  <protectedRanges>
    <protectedRange sqref="D5 D6 O5 O6 B10:C19 E10:F19 H10:I19 K10:L19 P26 J28 F31 E37 I37 O37" name="範圍1"/>
  </protectedRanges>
  <mergeCells count="43">
    <mergeCell ref="C21:D22"/>
    <mergeCell ref="O21:Q21"/>
    <mergeCell ref="O22:Q22"/>
    <mergeCell ref="J21:L21"/>
    <mergeCell ref="J22:L22"/>
    <mergeCell ref="F21:G21"/>
    <mergeCell ref="F22:G22"/>
    <mergeCell ref="P26:Q26"/>
    <mergeCell ref="M26:O26"/>
    <mergeCell ref="J31:K31"/>
    <mergeCell ref="I33:L33"/>
    <mergeCell ref="M33:N33"/>
    <mergeCell ref="F31:G31"/>
    <mergeCell ref="B30:R30"/>
    <mergeCell ref="B28:F28"/>
    <mergeCell ref="B31:E31"/>
    <mergeCell ref="O33:R33"/>
    <mergeCell ref="F33:H33"/>
    <mergeCell ref="N31:R31"/>
    <mergeCell ref="J28:L28"/>
    <mergeCell ref="G28:I28"/>
    <mergeCell ref="E37:G38"/>
    <mergeCell ref="B37:D38"/>
    <mergeCell ref="I37:K38"/>
    <mergeCell ref="O37:R38"/>
    <mergeCell ref="L37:N38"/>
    <mergeCell ref="H37:H38"/>
    <mergeCell ref="B2:R2"/>
    <mergeCell ref="P8:R8"/>
    <mergeCell ref="L20:M20"/>
    <mergeCell ref="B8:O8"/>
    <mergeCell ref="L9:M9"/>
    <mergeCell ref="I9:J9"/>
    <mergeCell ref="F9:G9"/>
    <mergeCell ref="O5:R5"/>
    <mergeCell ref="B6:C6"/>
    <mergeCell ref="B5:C5"/>
    <mergeCell ref="D5:M5"/>
    <mergeCell ref="N9:O9"/>
    <mergeCell ref="B4:P4"/>
    <mergeCell ref="Q4:R4"/>
    <mergeCell ref="O6:R6"/>
    <mergeCell ref="D6:M6"/>
  </mergeCells>
  <phoneticPr fontId="1" type="noConversion"/>
  <dataValidations count="8">
    <dataValidation allowBlank="1" showInputMessage="1" showErrorMessage="1" prompt="毋需填寫" sqref="D10:D19" xr:uid="{A9E02443-CF96-4314-8D93-9377AB329FCA}"/>
    <dataValidation type="textLength" operator="equal" allowBlank="1" showInputMessage="1" showErrorMessage="1" prompt="請輸入8碼數_x000a_(例如：00100100)" sqref="O5" xr:uid="{A1310770-9E8D-484A-A648-1CEAB9066CF6}">
      <formula1>8</formula1>
    </dataValidation>
    <dataValidation type="textLength" operator="equal" allowBlank="1" showInputMessage="1" showErrorMessage="1" prompt="請輸入11碼的電號_x000a_(例如：00010001001 )" sqref="E10:E19 O6:R6" xr:uid="{565DE64B-D451-41D8-BE34-073E237355EB}">
      <formula1>11</formula1>
    </dataValidation>
    <dataValidation allowBlank="1" showInputMessage="1" showErrorMessage="1" prompt="請輸入「可抵減容量」" sqref="L10:L19" xr:uid="{62EC683D-867D-44F2-AC79-FDD7F904C862}"/>
    <dataValidation allowBlank="1" showInputMessage="1" showErrorMessage="1" prompt="如果無更正且無異動，則毋須填寫。_x000a_如果有更正或異動，則請輸入更正異動後的總容量。" sqref="I10:I19" xr:uid="{1562BEAA-6E86-4748-B6E7-0B04FE87B029}"/>
    <dataValidation allowBlank="1" showInputMessage="1" showErrorMessage="1" prompt="毋須填寫" sqref="N10:N19" xr:uid="{DA42E114-1DDE-45AF-BE74-294936DDC9C6}"/>
    <dataValidation allowBlank="1" showInputMessage="1" showErrorMessage="1" prompt="請填入姓名並印出後簽名或蓋章" sqref="E37:G38" xr:uid="{72C1492B-6733-40B8-8C10-862D16FD8679}"/>
    <dataValidation type="textLength" operator="equal" allowBlank="1" showInputMessage="1" showErrorMessage="1" sqref="F33:H33" xr:uid="{CEB7DB82-AF43-472B-8C2A-74179458403C}">
      <formula1>11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171450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123825</xdr:colOff>
                    <xdr:row>23</xdr:row>
                    <xdr:rowOff>180975</xdr:rowOff>
                  </from>
                  <to>
                    <xdr:col>9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altText="陸域風力">
                <anchor moveWithCells="1">
                  <from>
                    <xdr:col>7</xdr:col>
                    <xdr:colOff>123825</xdr:colOff>
                    <xdr:row>23</xdr:row>
                    <xdr:rowOff>171450</xdr:rowOff>
                  </from>
                  <to>
                    <xdr:col>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161925</xdr:rowOff>
                  </from>
                  <to>
                    <xdr:col>7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171450</xdr:rowOff>
                  </from>
                  <to>
                    <xdr:col>7</xdr:col>
                    <xdr:colOff>733425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171450</xdr:rowOff>
                  </from>
                  <to>
                    <xdr:col>8</xdr:col>
                    <xdr:colOff>561975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733425</xdr:colOff>
                    <xdr:row>23</xdr:row>
                    <xdr:rowOff>171450</xdr:rowOff>
                  </from>
                  <to>
                    <xdr:col>13</xdr:col>
                    <xdr:colOff>409575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24</xdr:row>
                    <xdr:rowOff>180975</xdr:rowOff>
                  </from>
                  <to>
                    <xdr:col>6</xdr:col>
                    <xdr:colOff>133350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180975</xdr:rowOff>
                  </from>
                  <to>
                    <xdr:col>4</xdr:col>
                    <xdr:colOff>809625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9</xdr:col>
                    <xdr:colOff>200025</xdr:colOff>
                    <xdr:row>23</xdr:row>
                    <xdr:rowOff>180975</xdr:rowOff>
                  </from>
                  <to>
                    <xdr:col>11</xdr:col>
                    <xdr:colOff>285750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8</xdr:col>
                    <xdr:colOff>495300</xdr:colOff>
                    <xdr:row>24</xdr:row>
                    <xdr:rowOff>171450</xdr:rowOff>
                  </from>
                  <to>
                    <xdr:col>9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請輸入民國年" xr:uid="{1DFDAB49-2C95-4B36-A2E4-464686C7F74D}">
          <x14:formula1>
            <xm:f>ref!$B$2:$B$16</xm:f>
          </x14:formula1>
          <xm:sqref>B10:B19</xm:sqref>
        </x14:dataValidation>
        <x14:dataValidation type="list" allowBlank="1" showInputMessage="1" showErrorMessage="1" prompt="請以下拉選單輸入；如果有，請附上相關函文" xr:uid="{236F31BF-919B-4C97-989F-C76BD196CD92}">
          <x14:formula1>
            <xm:f>ref!$E$6:$E$9</xm:f>
          </x14:formula1>
          <xm:sqref>H10:H19</xm:sqref>
        </x14:dataValidation>
        <x14:dataValidation type="list" allowBlank="1" showInputMessage="1" showErrorMessage="1" prompt="請以下拉選單輸入；如果有，請附上相關函文" xr:uid="{3B885DB2-8169-4A5A-BA36-AE5B1E2CE3C0}">
          <x14:formula1>
            <xm:f>ref!$E$11:$E$12</xm:f>
          </x14:formula1>
          <xm:sqref>K10:K19</xm:sqref>
        </x14:dataValidation>
        <x14:dataValidation type="list" allowBlank="1" showInputMessage="1" showErrorMessage="1" prompt="請以下拉選單輸入" xr:uid="{6EE9A5EE-3E55-48A1-B357-ED007B311C56}">
          <x14:formula1>
            <xm:f>ref!$E$2:$E$4</xm:f>
          </x14:formula1>
          <xm:sqref>C10:C19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DB26-7FAF-49E2-9D73-614E5553C85B}">
  <dimension ref="A2:E16"/>
  <sheetViews>
    <sheetView workbookViewId="0">
      <selection activeCell="E9" sqref="E9"/>
    </sheetView>
  </sheetViews>
  <sheetFormatPr defaultRowHeight="15.75" x14ac:dyDescent="0.25"/>
  <cols>
    <col min="4" max="4" width="10" customWidth="1"/>
    <col min="5" max="5" width="16" style="1" customWidth="1"/>
  </cols>
  <sheetData>
    <row r="2" spans="1:5" x14ac:dyDescent="0.25">
      <c r="A2" s="126" t="s">
        <v>9</v>
      </c>
      <c r="B2">
        <v>110</v>
      </c>
      <c r="D2" s="126" t="s">
        <v>5</v>
      </c>
      <c r="E2" s="1" t="s">
        <v>2</v>
      </c>
    </row>
    <row r="3" spans="1:5" x14ac:dyDescent="0.25">
      <c r="A3" s="126"/>
      <c r="B3">
        <v>111</v>
      </c>
      <c r="D3" s="126"/>
      <c r="E3" s="1" t="s">
        <v>3</v>
      </c>
    </row>
    <row r="4" spans="1:5" x14ac:dyDescent="0.25">
      <c r="A4" s="126"/>
      <c r="B4">
        <v>112</v>
      </c>
      <c r="D4" s="126"/>
      <c r="E4" s="1" t="s">
        <v>4</v>
      </c>
    </row>
    <row r="5" spans="1:5" x14ac:dyDescent="0.25">
      <c r="A5" s="126"/>
      <c r="B5">
        <v>113</v>
      </c>
    </row>
    <row r="6" spans="1:5" x14ac:dyDescent="0.25">
      <c r="A6" s="126"/>
      <c r="B6">
        <v>114</v>
      </c>
      <c r="D6" s="126" t="s">
        <v>7</v>
      </c>
      <c r="E6" s="3" t="s">
        <v>10</v>
      </c>
    </row>
    <row r="7" spans="1:5" x14ac:dyDescent="0.25">
      <c r="A7" s="126"/>
      <c r="B7">
        <v>115</v>
      </c>
      <c r="D7" s="126"/>
      <c r="E7" s="3" t="s">
        <v>11</v>
      </c>
    </row>
    <row r="8" spans="1:5" x14ac:dyDescent="0.25">
      <c r="A8" s="126"/>
      <c r="B8">
        <v>116</v>
      </c>
      <c r="D8" s="126"/>
      <c r="E8" s="4" t="s">
        <v>46</v>
      </c>
    </row>
    <row r="9" spans="1:5" x14ac:dyDescent="0.25">
      <c r="A9" s="126"/>
      <c r="B9">
        <v>117</v>
      </c>
      <c r="D9" s="126"/>
      <c r="E9" s="4" t="s">
        <v>40</v>
      </c>
    </row>
    <row r="10" spans="1:5" x14ac:dyDescent="0.25">
      <c r="A10" s="126"/>
      <c r="B10">
        <v>118</v>
      </c>
    </row>
    <row r="11" spans="1:5" x14ac:dyDescent="0.25">
      <c r="A11" s="126"/>
      <c r="B11">
        <v>119</v>
      </c>
      <c r="D11" s="126" t="s">
        <v>8</v>
      </c>
      <c r="E11" s="1" t="s">
        <v>39</v>
      </c>
    </row>
    <row r="12" spans="1:5" x14ac:dyDescent="0.25">
      <c r="A12" s="126"/>
      <c r="B12">
        <v>120</v>
      </c>
      <c r="D12" s="126"/>
      <c r="E12" s="1" t="s">
        <v>40</v>
      </c>
    </row>
    <row r="13" spans="1:5" x14ac:dyDescent="0.25">
      <c r="A13" s="126"/>
      <c r="B13">
        <v>121</v>
      </c>
    </row>
    <row r="14" spans="1:5" x14ac:dyDescent="0.25">
      <c r="A14" s="126"/>
      <c r="B14">
        <v>122</v>
      </c>
    </row>
    <row r="15" spans="1:5" x14ac:dyDescent="0.25">
      <c r="A15" s="126"/>
      <c r="B15">
        <v>123</v>
      </c>
    </row>
    <row r="16" spans="1:5" x14ac:dyDescent="0.25">
      <c r="A16" s="126"/>
      <c r="B16">
        <v>124</v>
      </c>
    </row>
  </sheetData>
  <mergeCells count="4">
    <mergeCell ref="D2:D4"/>
    <mergeCell ref="A2:A16"/>
    <mergeCell ref="D6:D9"/>
    <mergeCell ref="D11:D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計畫書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yenpo.liao</dc:creator>
  <cp:lastModifiedBy>office2 研一所</cp:lastModifiedBy>
  <cp:lastPrinted>2024-10-25T08:43:02Z</cp:lastPrinted>
  <dcterms:created xsi:type="dcterms:W3CDTF">2015-06-05T18:19:34Z</dcterms:created>
  <dcterms:modified xsi:type="dcterms:W3CDTF">2025-12-26T09:32:54Z</dcterms:modified>
</cp:coreProperties>
</file>